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xr:revisionPtr revIDLastSave="0" documentId="13_ncr:1_{E46D1937-AB5B-4921-98AF-6048E613F6F5}" xr6:coauthVersionLast="47" xr6:coauthVersionMax="47" xr10:uidLastSave="{00000000-0000-0000-0000-000000000000}"/>
  <bookViews>
    <workbookView xWindow="-120" yWindow="-120" windowWidth="20730" windowHeight="1116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11" l="1"/>
  <c r="H7" i="11"/>
  <c r="E3" i="11" l="1"/>
  <c r="E9" i="11" s="1"/>
  <c r="F9" i="11" s="1"/>
  <c r="E10" i="11" l="1"/>
  <c r="F10" i="11" s="1"/>
  <c r="I5" i="11"/>
  <c r="H41" i="11"/>
  <c r="H29" i="11"/>
  <c r="H22" i="11"/>
  <c r="H14" i="11"/>
  <c r="H8" i="11"/>
  <c r="H9" i="11" l="1"/>
  <c r="E11" i="11"/>
  <c r="F11" i="11" s="1"/>
  <c r="E15" i="11" s="1"/>
  <c r="F15" i="11" s="1"/>
  <c r="E16" i="11" s="1"/>
  <c r="F16" i="11" s="1"/>
  <c r="I6" i="11"/>
  <c r="H10" i="11" l="1"/>
  <c r="H15" i="11"/>
  <c r="H13" i="11"/>
  <c r="J5" i="11"/>
  <c r="K5" i="11" s="1"/>
  <c r="L5" i="11" s="1"/>
  <c r="M5" i="11" s="1"/>
  <c r="N5" i="11" s="1"/>
  <c r="O5" i="11" s="1"/>
  <c r="P5" i="11" s="1"/>
  <c r="I4" i="11"/>
  <c r="H16" i="11" l="1"/>
  <c r="E17" i="11"/>
  <c r="H11" i="11"/>
  <c r="H12" i="11"/>
  <c r="P4" i="11"/>
  <c r="Q5" i="11"/>
  <c r="R5" i="11" s="1"/>
  <c r="S5" i="11" s="1"/>
  <c r="T5" i="11" s="1"/>
  <c r="U5" i="11" s="1"/>
  <c r="V5" i="11" s="1"/>
  <c r="W5" i="11" s="1"/>
  <c r="J6" i="11"/>
  <c r="F17" i="11" l="1"/>
  <c r="E18" i="11" s="1"/>
  <c r="F18" i="11" s="1"/>
  <c r="E19" i="11" s="1"/>
  <c r="F19" i="11" s="1"/>
  <c r="E20" i="11" s="1"/>
  <c r="F20" i="11" s="1"/>
  <c r="E21" i="11" s="1"/>
  <c r="F21" i="11" s="1"/>
  <c r="E23" i="11" s="1"/>
  <c r="F23" i="11" s="1"/>
  <c r="E24" i="11" s="1"/>
  <c r="H17" i="11"/>
  <c r="W4" i="11"/>
  <c r="X5" i="11"/>
  <c r="Y5" i="11" s="1"/>
  <c r="Z5" i="11" s="1"/>
  <c r="AA5" i="11" s="1"/>
  <c r="AB5" i="11" s="1"/>
  <c r="AC5" i="11" s="1"/>
  <c r="AD5" i="11" s="1"/>
  <c r="K6" i="11"/>
  <c r="F24" i="11" l="1"/>
  <c r="E25" i="11" s="1"/>
  <c r="F25" i="11" s="1"/>
  <c r="E26" i="11" s="1"/>
  <c r="F26" i="11" s="1"/>
  <c r="E27" i="11" s="1"/>
  <c r="F27" i="11" s="1"/>
  <c r="E28" i="11" s="1"/>
  <c r="H23" i="11"/>
  <c r="H18" i="11"/>
  <c r="AE5" i="11"/>
  <c r="AF5" i="11" s="1"/>
  <c r="AG5" i="11" s="1"/>
  <c r="AH5" i="11" s="1"/>
  <c r="AI5" i="11" s="1"/>
  <c r="AJ5" i="11" s="1"/>
  <c r="AD4" i="11"/>
  <c r="L6" i="11"/>
  <c r="F28" i="11" l="1"/>
  <c r="E30" i="11" s="1"/>
  <c r="F30" i="11"/>
  <c r="H24" i="11"/>
  <c r="AK5" i="11"/>
  <c r="AL5" i="11" s="1"/>
  <c r="AM5" i="11" s="1"/>
  <c r="AN5" i="11" s="1"/>
  <c r="AO5" i="11" s="1"/>
  <c r="AP5" i="11" s="1"/>
  <c r="AQ5" i="11" s="1"/>
  <c r="M6" i="11"/>
  <c r="H30" i="11" l="1"/>
  <c r="E31" i="11"/>
  <c r="H26" i="11"/>
  <c r="H27" i="11"/>
  <c r="H25" i="11"/>
  <c r="AR5" i="11"/>
  <c r="AS5" i="11" s="1"/>
  <c r="AK4" i="11"/>
  <c r="N6" i="11"/>
  <c r="F31" i="11" l="1"/>
  <c r="AT5" i="11"/>
  <c r="AS6" i="11"/>
  <c r="AR4" i="11"/>
  <c r="O6" i="11"/>
  <c r="H31" i="11" l="1"/>
  <c r="E32" i="11"/>
  <c r="AU5" i="11"/>
  <c r="AT6" i="11"/>
  <c r="F32" i="11" l="1"/>
  <c r="AV5" i="11"/>
  <c r="AU6" i="11"/>
  <c r="P6" i="11"/>
  <c r="Q6" i="11"/>
  <c r="H32" i="11" l="1"/>
  <c r="E33" i="11"/>
  <c r="AW5" i="11"/>
  <c r="AV6" i="11"/>
  <c r="R6" i="11"/>
  <c r="F33" i="11" l="1"/>
  <c r="AX5" i="11"/>
  <c r="AY5" i="11" s="1"/>
  <c r="AW6" i="11"/>
  <c r="S6" i="11"/>
  <c r="H33" i="11" l="1"/>
  <c r="E34" i="11"/>
  <c r="F34" i="11" s="1"/>
  <c r="E35" i="11" s="1"/>
  <c r="F35" i="11" s="1"/>
  <c r="E36" i="11" s="1"/>
  <c r="F36" i="11" s="1"/>
  <c r="AY6" i="11"/>
  <c r="AZ5" i="11"/>
  <c r="AY4" i="11"/>
  <c r="AX6" i="11"/>
  <c r="T6" i="11"/>
  <c r="E37" i="11" l="1"/>
  <c r="F37" i="11" s="1"/>
  <c r="E38" i="11" s="1"/>
  <c r="F38" i="11" s="1"/>
  <c r="E39" i="11" s="1"/>
  <c r="F39" i="11" s="1"/>
  <c r="H39" i="11"/>
  <c r="BA5" i="11"/>
  <c r="AZ6" i="11"/>
  <c r="U6" i="11"/>
  <c r="BA6" i="11" l="1"/>
  <c r="BB5" i="11"/>
  <c r="V6" i="11"/>
  <c r="BB6" i="11" l="1"/>
  <c r="BC5" i="11"/>
  <c r="W6" i="11"/>
  <c r="BC6" i="11" l="1"/>
  <c r="BD5" i="11"/>
  <c r="X6" i="11"/>
  <c r="BE5" i="11" l="1"/>
  <c r="BD6" i="11"/>
  <c r="Y6" i="11"/>
  <c r="BE6" i="11" l="1"/>
  <c r="BF5" i="11"/>
  <c r="BF4" i="11" s="1"/>
  <c r="Z6" i="11"/>
  <c r="BF6" i="11" l="1"/>
  <c r="BG5"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<sst xmlns="http://schemas.openxmlformats.org/spreadsheetml/2006/main" count="102" uniqueCount="87">
  <si>
    <t>Task 4</t>
  </si>
  <si>
    <t>Task 5</t>
  </si>
  <si>
    <t>Insert new rows ABOVE this one</t>
  </si>
  <si>
    <t>Project Start:</t>
  </si>
  <si>
    <t>PROGRESS</t>
  </si>
  <si>
    <t>ASSIGNED
TO</t>
  </si>
  <si>
    <t>PROJECT TITLE</t>
  </si>
  <si>
    <t>Project Management Templates</t>
  </si>
  <si>
    <t>START</t>
  </si>
  <si>
    <t>END</t>
  </si>
  <si>
    <t>DAYS</t>
  </si>
  <si>
    <t>Display Week:</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</si>
  <si>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</si>
  <si>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</si>
  <si>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</si>
  <si>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</si>
  <si>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</si>
  <si>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</si>
  <si>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</si>
  <si>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</si>
  <si>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</si>
  <si>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</si>
  <si>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</si>
  <si>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</si>
  <si>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</si>
  <si>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Company Name</t>
  </si>
  <si>
    <t>Project Lead</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</si>
  <si>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</si>
  <si>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</si>
  <si>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</si>
  <si>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</si>
  <si>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</si>
  <si>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</si>
  <si>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</si>
  <si>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</si>
  <si>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</si>
  <si>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</si>
  <si>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</si>
  <si>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</si>
  <si>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</si>
  <si>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</si>
  <si>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</si>
  <si>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</si>
  <si>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Phase 1: Project Initiation and Planning</t>
  </si>
  <si>
    <t>Initiate the project, define goals, and assemble the project team.</t>
  </si>
  <si>
    <t>Project Leader</t>
  </si>
  <si>
    <t>Develop the initial project plan, outlining timelines and resource requirements.</t>
  </si>
  <si>
    <t>Conduct team onboarding and communication plan development.</t>
  </si>
  <si>
    <t>Phase 2: System Design and Integration</t>
  </si>
  <si>
    <t xml:space="preserve"> Lead the design process for the comprehensive telehealth system.</t>
  </si>
  <si>
    <t>Project Team</t>
  </si>
  <si>
    <t>Collaborate with development team to finalize system design.</t>
  </si>
  <si>
    <t xml:space="preserve"> Ensure user interfaces are user-friendly and align with project goals.</t>
  </si>
  <si>
    <t>User Experience Designer</t>
  </si>
  <si>
    <t>Lead the integration of video consultation platforms (e.g., Zoom for healthcare).</t>
  </si>
  <si>
    <t>IT Team</t>
  </si>
  <si>
    <t>Ensure seamless communication between telehealth and video platforms.</t>
  </si>
  <si>
    <t>IT Team &amp; Specialist</t>
  </si>
  <si>
    <t>Oversee the deployment and integration of remote monitoring devices.</t>
  </si>
  <si>
    <t>Ensure compatibility and functionality of smartwatches, monitors, and meters.</t>
  </si>
  <si>
    <t>Technology Integration Specialist</t>
  </si>
  <si>
    <t>Phase 3: Content Development and Testing</t>
  </si>
  <si>
    <t>Develop and launch electronic educational resources within the telehealth platform.</t>
  </si>
  <si>
    <t>Content Development Team</t>
  </si>
  <si>
    <t>Ensure resources are informative, engaging, and accessible.</t>
  </si>
  <si>
    <t>Lead the integration of AI-driven decision support.</t>
  </si>
  <si>
    <t>AI Integration Specialist</t>
  </si>
  <si>
    <t>Ensure AI functions enhance healthcare outcomes and decision-making.</t>
  </si>
  <si>
    <t>Develop and commence comprehensive training programs for healthcare providers and patients.</t>
  </si>
  <si>
    <t>Training and Education Coordinator</t>
  </si>
  <si>
    <t>Ensure training materials are comprehensive and accessible.</t>
  </si>
  <si>
    <t>Phase 4: Implementation and Evaluation</t>
  </si>
  <si>
    <t>Launch pilot testing phase and gather feedback from end-users.</t>
  </si>
  <si>
    <t>Quality Assurance Team</t>
  </si>
  <si>
    <t>Collect and document user feedback for system improvements.</t>
  </si>
  <si>
    <t>User Feedback Analyst</t>
  </si>
  <si>
    <t>Incorporate feedback and make necessary adjustments to the telehealth system.</t>
  </si>
  <si>
    <t>Optimize user interfaces and system functionalities.</t>
  </si>
  <si>
    <t>Oversee the full-scale implementation of the telehealth system.</t>
  </si>
  <si>
    <t>Project Manager</t>
  </si>
  <si>
    <t>Ensure successful transition and user adoption.</t>
  </si>
  <si>
    <t>Change Management Specialist</t>
  </si>
  <si>
    <t>Ongoing monitoring of project metrics and evaluation of success.</t>
  </si>
  <si>
    <t>Regularly assess system performance and user satisfaction.</t>
  </si>
  <si>
    <t>Formally close the project, generate final reports, and document lessons learned.</t>
  </si>
  <si>
    <t>Communicate project outcomes to stakeholders.</t>
  </si>
  <si>
    <t>Communication and Reporting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</si>
</sst>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m/d/yy;@"/>
    <numFmt numFmtId="166" formatCode="ddd\,\ m/d/yyyy"/>
    <numFmt numFmtId="167" formatCode="mmm\ d\,\ yyyy"/>
    <numFmt numFmtId="168" formatCode="d"/>
  </numFmts>
  <fonts count="2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4"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5"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8" fontId="11" fillId="7" borderId="0" xfId="0" applyNumberFormat="1" applyFont="1" applyFill="1" applyAlignment="1">
      <alignment horizontal="center" vertical="center"/>
    </xf>
    <xf numFmtId="168" fontId="11" fillId="7" borderId="6" xfId="0" applyNumberFormat="1" applyFont="1" applyFill="1" applyBorder="1" applyAlignment="1">
      <alignment horizontal="center" vertical="center"/>
    </xf>
    <xf numFmtId="168"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5" fontId="0" fillId="8" borderId="2" xfId="0" applyNumberFormat="1" applyFill="1" applyBorder="1" applyAlignment="1">
      <alignment horizontal="center" vertical="center"/>
    </xf>
    <xf numFmtId="165"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5" fontId="0" fillId="9" borderId="2" xfId="0" applyNumberFormat="1" applyFill="1" applyBorder="1" applyAlignment="1">
      <alignment horizontal="center" vertical="center"/>
    </xf>
    <xf numFmtId="165"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5" fontId="0" fillId="6" borderId="2" xfId="0" applyNumberFormat="1" applyFill="1" applyBorder="1" applyAlignment="1">
      <alignment horizontal="center" vertical="center"/>
    </xf>
    <xf numFmtId="165"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5" fontId="0" fillId="5" borderId="2" xfId="0" applyNumberFormat="1" applyFill="1" applyBorder="1" applyAlignment="1">
      <alignment horizontal="center" vertical="center"/>
    </xf>
    <xf numFmtId="165"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5" fontId="4" fillId="2" borderId="2" xfId="0" applyNumberFormat="1" applyFont="1" applyFill="1" applyBorder="1" applyAlignment="1">
      <alignment horizontal="left" vertical="center"/>
    </xf>
    <xf numFmtId="165"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165" fontId="9" fillId="3" borderId="2" xfId="10" applyFill="1">
      <alignment horizontal="center" vertical="center"/>
    </xf>
    <xf numFmtId="165" fontId="9" fillId="4" borderId="2" xfId="10" applyFill="1">
      <alignment horizontal="center" vertical="center"/>
    </xf>
    <xf numFmtId="165" fontId="9" fillId="11" borderId="2" xfId="10" applyFill="1">
      <alignment horizontal="center" vertical="center"/>
    </xf>
    <xf numFmtId="165" fontId="9" fillId="10" borderId="2" xfId="10" applyFill="1">
      <alignment horizontal="center" vertical="center"/>
    </xf>
    <xf numFmtId="165" fontId="9" fillId="0" borderId="2" xfId="10">
      <alignment horizontal="center" vertical="center"/>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167" fontId="0" fillId="7" borderId="4" xfId="0" applyNumberFormat="1" applyFill="1" applyBorder="1" applyAlignment="1">
      <alignment horizontal="left" vertical="center" wrapText="1" indent="1"/>
    </xf>
    <xf numFmtId="167" fontId="0" fillId="7" borderId="1" xfId="0" applyNumberFormat="1" applyFill="1" applyBorder="1" applyAlignment="1">
      <alignment horizontal="left" vertical="center" wrapText="1" indent="1"/>
    </xf>
    <xf numFmtId="167" fontId="0" fillId="7" borderId="5" xfId="0" applyNumberFormat="1" applyFill="1" applyBorder="1" applyAlignment="1">
      <alignment horizontal="left" vertical="center" wrapText="1" indent="1"/>
    </xf>
    <xf numFmtId="166" fontId="9" fillId="0" borderId="3" xfId="9">
      <alignment horizontal="center" vertical="center"/>
    </xf>
    <xf numFmtId="0" fontId="9" fillId="0" borderId="0" xfId="8">
      <alignment horizontal="right" indent="1"/>
    </xf>
    <xf numFmtId="0" fontId="9" fillId="0" borderId="7" xfId="8" applyBorder="1">
      <alignment horizontal="right" indent="1"/>
    </xf>
    <xf numFmtId="0" fontId="0" fillId="0" borderId="10" xfId="0" applyBorder="1"/>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44"/>
  <sheetViews>
    <sheetView showGridLines="0" tabSelected="1" showRuler="0" topLeftCell="D1" zoomScaleNormal="100" zoomScalePageLayoutView="70" workbookViewId="0">
      <pane ySplit="6" topLeftCell="A35" activePane="bottomLeft" state="frozen"/>
      <selection pane="bottomLeft" activeCell="BF4" sqref="BF4:BL4"/>
    </sheetView>
  </sheetViews>
  <sheetFormatPr defaultRowHeight="30" customHeight="1" x14ac:dyDescent="0.25"/>
  <cols>
    <col min="1" max="1" width="2.7109375" style="58" customWidth="1"/>
    <col min="2" max="2" width="19.8554687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1" spans="1:64" ht="30" customHeight="1" x14ac:dyDescent="0.45">
      <c r="A1" s="59" t="s">
        <v>34</v>
      </c>
      <c r="B1" s="63" t="s">
        <v>6</v>
      </c>
      <c r="C1" s="1"/>
      <c r="D1" s="2"/>
      <c r="E1" s="4"/>
      <c r="F1" s="47"/>
      <c r="H1" s="2"/>
      <c r="I1" s="14" t="s">
        <v>15</v>
      </c>
    </row>
    <row r="2" spans="1:64" ht="30" customHeight="1" x14ac:dyDescent="0.3">
      <c r="A2" s="58" t="s">
        <v>29</v>
      </c>
      <c r="B2" s="64" t="s">
        <v>25</v>
      </c>
      <c r="I2" s="61" t="s">
        <v>20</v>
      </c>
    </row>
    <row r="3" spans="1:64" ht="30" customHeight="1" x14ac:dyDescent="0.25">
      <c r="A3" s="58" t="s">
        <v>35</v>
      </c>
      <c r="B3" s="65" t="s">
        <v>26</v>
      </c>
      <c r="C3" s="89" t="s">
        <v>3</v>
      </c>
      <c r="D3" s="90"/>
      <c r="E3" s="88">
        <f ca="1">TODAY()</f>
        <v>45260</v>
      </c>
      <c r="F3" s="88"/>
    </row>
    <row r="4" spans="1:64" ht="30" customHeight="1" x14ac:dyDescent="0.25">
      <c r="A4" s="59" t="s">
        <v>36</v>
      </c>
      <c r="C4" s="89" t="s">
        <v>11</v>
      </c>
      <c r="D4" s="90"/>
      <c r="E4" s="7">
        <v>1</v>
      </c>
      <c r="I4" s="85">
        <f ca="1">I5</f>
        <v>45257</v>
      </c>
      <c r="J4" s="86"/>
      <c r="K4" s="86"/>
      <c r="L4" s="86"/>
      <c r="M4" s="86"/>
      <c r="N4" s="86"/>
      <c r="O4" s="87"/>
      <c r="P4" s="85">
        <f ca="1">P5</f>
        <v>45264</v>
      </c>
      <c r="Q4" s="86"/>
      <c r="R4" s="86"/>
      <c r="S4" s="86"/>
      <c r="T4" s="86"/>
      <c r="U4" s="86"/>
      <c r="V4" s="87"/>
      <c r="W4" s="85">
        <f ca="1">W5</f>
        <v>45271</v>
      </c>
      <c r="X4" s="86"/>
      <c r="Y4" s="86"/>
      <c r="Z4" s="86"/>
      <c r="AA4" s="86"/>
      <c r="AB4" s="86"/>
      <c r="AC4" s="87"/>
      <c r="AD4" s="85">
        <f ca="1">AD5</f>
        <v>45278</v>
      </c>
      <c r="AE4" s="86"/>
      <c r="AF4" s="86"/>
      <c r="AG4" s="86"/>
      <c r="AH4" s="86"/>
      <c r="AI4" s="86"/>
      <c r="AJ4" s="87"/>
      <c r="AK4" s="85">
        <f ca="1">AK5</f>
        <v>45285</v>
      </c>
      <c r="AL4" s="86"/>
      <c r="AM4" s="86"/>
      <c r="AN4" s="86"/>
      <c r="AO4" s="86"/>
      <c r="AP4" s="86"/>
      <c r="AQ4" s="87"/>
      <c r="AR4" s="85">
        <f ca="1">AR5</f>
        <v>45292</v>
      </c>
      <c r="AS4" s="86"/>
      <c r="AT4" s="86"/>
      <c r="AU4" s="86"/>
      <c r="AV4" s="86"/>
      <c r="AW4" s="86"/>
      <c r="AX4" s="87"/>
      <c r="AY4" s="85">
        <f ca="1">AY5</f>
        <v>45299</v>
      </c>
      <c r="AZ4" s="86"/>
      <c r="BA4" s="86"/>
      <c r="BB4" s="86"/>
      <c r="BC4" s="86"/>
      <c r="BD4" s="86"/>
      <c r="BE4" s="87"/>
      <c r="BF4" s="85">
        <f ca="1">BF5</f>
        <v>45306</v>
      </c>
      <c r="BG4" s="86"/>
      <c r="BH4" s="86"/>
      <c r="BI4" s="86"/>
      <c r="BJ4" s="86"/>
      <c r="BK4" s="86"/>
      <c r="BL4" s="87"/>
    </row>
    <row r="5" spans="1:64" ht="15" customHeight="1" x14ac:dyDescent="0.25">
      <c r="A5" s="59" t="s">
        <v>37</v>
      </c>
      <c r="B5" s="91"/>
      <c r="C5" s="91"/>
      <c r="D5" s="91"/>
      <c r="E5" s="91"/>
      <c r="F5" s="91"/>
      <c r="G5" s="91"/>
      <c r="I5" s="11">
        <f ca="1">Project_Start-WEEKDAY(Project_Start,1)+2+7*(Display_Week-1)</f>
        <v>45257</v>
      </c>
      <c r="J5" s="10">
        <f ca="1">I5+1</f>
        <v>45258</v>
      </c>
      <c r="K5" s="10">
        <f t="shared" ref="K5:AX5" ca="1" si="0">J5+1</f>
        <v>45259</v>
      </c>
      <c r="L5" s="10">
        <f t="shared" ca="1" si="0"/>
        <v>45260</v>
      </c>
      <c r="M5" s="10">
        <f t="shared" ca="1" si="0"/>
        <v>45261</v>
      </c>
      <c r="N5" s="10">
        <f t="shared" ca="1" si="0"/>
        <v>45262</v>
      </c>
      <c r="O5" s="12">
        <f t="shared" ca="1" si="0"/>
        <v>45263</v>
      </c>
      <c r="P5" s="11">
        <f ca="1">O5+1</f>
        <v>45264</v>
      </c>
      <c r="Q5" s="10">
        <f ca="1">P5+1</f>
        <v>45265</v>
      </c>
      <c r="R5" s="10">
        <f t="shared" ca="1" si="0"/>
        <v>45266</v>
      </c>
      <c r="S5" s="10">
        <f t="shared" ca="1" si="0"/>
        <v>45267</v>
      </c>
      <c r="T5" s="10">
        <f t="shared" ca="1" si="0"/>
        <v>45268</v>
      </c>
      <c r="U5" s="10">
        <f t="shared" ca="1" si="0"/>
        <v>45269</v>
      </c>
      <c r="V5" s="12">
        <f t="shared" ca="1" si="0"/>
        <v>45270</v>
      </c>
      <c r="W5" s="11">
        <f ca="1">V5+1</f>
        <v>45271</v>
      </c>
      <c r="X5" s="10">
        <f ca="1">W5+1</f>
        <v>45272</v>
      </c>
      <c r="Y5" s="10">
        <f t="shared" ca="1" si="0"/>
        <v>45273</v>
      </c>
      <c r="Z5" s="10">
        <f t="shared" ca="1" si="0"/>
        <v>45274</v>
      </c>
      <c r="AA5" s="10">
        <f t="shared" ca="1" si="0"/>
        <v>45275</v>
      </c>
      <c r="AB5" s="10">
        <f t="shared" ca="1" si="0"/>
        <v>45276</v>
      </c>
      <c r="AC5" s="12">
        <f t="shared" ca="1" si="0"/>
        <v>45277</v>
      </c>
      <c r="AD5" s="11">
        <f ca="1">AC5+1</f>
        <v>45278</v>
      </c>
      <c r="AE5" s="10">
        <f ca="1">AD5+1</f>
        <v>45279</v>
      </c>
      <c r="AF5" s="10">
        <f t="shared" ca="1" si="0"/>
        <v>45280</v>
      </c>
      <c r="AG5" s="10">
        <f t="shared" ca="1" si="0"/>
        <v>45281</v>
      </c>
      <c r="AH5" s="10">
        <f t="shared" ca="1" si="0"/>
        <v>45282</v>
      </c>
      <c r="AI5" s="10">
        <f t="shared" ca="1" si="0"/>
        <v>45283</v>
      </c>
      <c r="AJ5" s="12">
        <f t="shared" ca="1" si="0"/>
        <v>45284</v>
      </c>
      <c r="AK5" s="11">
        <f ca="1">AJ5+1</f>
        <v>45285</v>
      </c>
      <c r="AL5" s="10">
        <f ca="1">AK5+1</f>
        <v>45286</v>
      </c>
      <c r="AM5" s="10">
        <f t="shared" ca="1" si="0"/>
        <v>45287</v>
      </c>
      <c r="AN5" s="10">
        <f t="shared" ca="1" si="0"/>
        <v>45288</v>
      </c>
      <c r="AO5" s="10">
        <f t="shared" ca="1" si="0"/>
        <v>45289</v>
      </c>
      <c r="AP5" s="10">
        <f t="shared" ca="1" si="0"/>
        <v>45290</v>
      </c>
      <c r="AQ5" s="12">
        <f t="shared" ca="1" si="0"/>
        <v>45291</v>
      </c>
      <c r="AR5" s="11">
        <f ca="1">AQ5+1</f>
        <v>45292</v>
      </c>
      <c r="AS5" s="10">
        <f ca="1">AR5+1</f>
        <v>45293</v>
      </c>
      <c r="AT5" s="10">
        <f t="shared" ca="1" si="0"/>
        <v>45294</v>
      </c>
      <c r="AU5" s="10">
        <f t="shared" ca="1" si="0"/>
        <v>45295</v>
      </c>
      <c r="AV5" s="10">
        <f t="shared" ca="1" si="0"/>
        <v>45296</v>
      </c>
      <c r="AW5" s="10">
        <f t="shared" ca="1" si="0"/>
        <v>45297</v>
      </c>
      <c r="AX5" s="12">
        <f t="shared" ca="1" si="0"/>
        <v>45298</v>
      </c>
      <c r="AY5" s="11">
        <f ca="1">AX5+1</f>
        <v>45299</v>
      </c>
      <c r="AZ5" s="10">
        <f ca="1">AY5+1</f>
        <v>45300</v>
      </c>
      <c r="BA5" s="10">
        <f t="shared" ref="BA5:BE5" ca="1" si="1">AZ5+1</f>
        <v>45301</v>
      </c>
      <c r="BB5" s="10">
        <f t="shared" ca="1" si="1"/>
        <v>45302</v>
      </c>
      <c r="BC5" s="10">
        <f t="shared" ca="1" si="1"/>
        <v>45303</v>
      </c>
      <c r="BD5" s="10">
        <f t="shared" ca="1" si="1"/>
        <v>45304</v>
      </c>
      <c r="BE5" s="12">
        <f t="shared" ca="1" si="1"/>
        <v>45305</v>
      </c>
      <c r="BF5" s="11">
        <f ca="1">BE5+1</f>
        <v>45306</v>
      </c>
      <c r="BG5" s="10">
        <f ca="1">BF5+1</f>
        <v>45307</v>
      </c>
      <c r="BH5" s="10">
        <f t="shared" ref="BH5:BK5" ca="1" si="2">BG5+1</f>
        <v>45308</v>
      </c>
      <c r="BI5" s="10">
        <f t="shared" ca="1" si="2"/>
        <v>45309</v>
      </c>
      <c r="BJ5" s="10">
        <f t="shared" ca="1" si="2"/>
        <v>45310</v>
      </c>
      <c r="BK5" s="10">
        <f t="shared" ca="1" si="2"/>
        <v>45311</v>
      </c>
      <c r="BL5" s="12">
        <f ca="1">BK5+1</f>
        <v>45312</v>
      </c>
    </row>
    <row r="6" spans="1:64" ht="30" customHeight="1" thickBot="1" x14ac:dyDescent="0.3">
      <c r="A6" s="59" t="s">
        <v>38</v>
      </c>
      <c r="B6" s="8" t="s">
        <v>12</v>
      </c>
      <c r="C6" s="9" t="s">
        <v>5</v>
      </c>
      <c r="D6" s="9" t="s">
        <v>4</v>
      </c>
      <c r="E6" s="9" t="s">
        <v>8</v>
      </c>
      <c r="F6" s="9" t="s">
        <v>9</v>
      </c>
      <c r="G6" s="9"/>
      <c r="H6" s="9" t="s">
        <v>10</v>
      </c>
      <c r="I6" s="13" t="str">
        <f t="shared" ref="I6" ca="1" si="3">LEFT(TEXT(I5,"ddd"),1)</f>
        <v>M</v>
      </c>
      <c r="J6" s="13" t="str">
        <f t="shared" ref="J6:AR6" ca="1" si="4">LEFT(TEXT(J5,"ddd"),1)</f>
        <v>T</v>
      </c>
      <c r="K6" s="13" t="str">
        <f t="shared" ca="1" si="4"/>
        <v>W</v>
      </c>
      <c r="L6" s="13" t="str">
        <f t="shared" ca="1" si="4"/>
        <v>T</v>
      </c>
      <c r="M6" s="13" t="str">
        <f t="shared" ca="1" si="4"/>
        <v>F</v>
      </c>
      <c r="N6" s="13" t="str">
        <f t="shared" ca="1" si="4"/>
        <v>S</v>
      </c>
      <c r="O6" s="13" t="str">
        <f t="shared" ca="1" si="4"/>
        <v>S</v>
      </c>
      <c r="P6" s="13" t="str">
        <f t="shared" ca="1" si="4"/>
        <v>M</v>
      </c>
      <c r="Q6" s="13" t="str">
        <f t="shared" ca="1" si="4"/>
        <v>T</v>
      </c>
      <c r="R6" s="13" t="str">
        <f t="shared" ca="1" si="4"/>
        <v>W</v>
      </c>
      <c r="S6" s="13" t="str">
        <f t="shared" ca="1" si="4"/>
        <v>T</v>
      </c>
      <c r="T6" s="13" t="str">
        <f t="shared" ca="1" si="4"/>
        <v>F</v>
      </c>
      <c r="U6" s="13" t="str">
        <f t="shared" ca="1" si="4"/>
        <v>S</v>
      </c>
      <c r="V6" s="13" t="str">
        <f t="shared" ca="1" si="4"/>
        <v>S</v>
      </c>
      <c r="W6" s="13" t="str">
        <f t="shared" ca="1" si="4"/>
        <v>M</v>
      </c>
      <c r="X6" s="13" t="str">
        <f t="shared" ca="1" si="4"/>
        <v>T</v>
      </c>
      <c r="Y6" s="13" t="str">
        <f t="shared" ca="1" si="4"/>
        <v>W</v>
      </c>
      <c r="Z6" s="13" t="str">
        <f t="shared" ca="1" si="4"/>
        <v>T</v>
      </c>
      <c r="AA6" s="13" t="str">
        <f t="shared" ca="1" si="4"/>
        <v>F</v>
      </c>
      <c r="AB6" s="13" t="str">
        <f t="shared" ca="1" si="4"/>
        <v>S</v>
      </c>
      <c r="AC6" s="13" t="str">
        <f t="shared" ca="1" si="4"/>
        <v>S</v>
      </c>
      <c r="AD6" s="13" t="str">
        <f t="shared" ca="1" si="4"/>
        <v>M</v>
      </c>
      <c r="AE6" s="13" t="str">
        <f t="shared" ca="1" si="4"/>
        <v>T</v>
      </c>
      <c r="AF6" s="13" t="str">
        <f t="shared" ca="1" si="4"/>
        <v>W</v>
      </c>
      <c r="AG6" s="13" t="str">
        <f t="shared" ca="1" si="4"/>
        <v>T</v>
      </c>
      <c r="AH6" s="13" t="str">
        <f t="shared" ca="1" si="4"/>
        <v>F</v>
      </c>
      <c r="AI6" s="13" t="str">
        <f t="shared" ca="1" si="4"/>
        <v>S</v>
      </c>
      <c r="AJ6" s="13" t="str">
        <f t="shared" ca="1" si="4"/>
        <v>S</v>
      </c>
      <c r="AK6" s="13" t="str">
        <f t="shared" ca="1" si="4"/>
        <v>M</v>
      </c>
      <c r="AL6" s="13" t="str">
        <f t="shared" ca="1" si="4"/>
        <v>T</v>
      </c>
      <c r="AM6" s="13" t="str">
        <f t="shared" ca="1" si="4"/>
        <v>W</v>
      </c>
      <c r="AN6" s="13" t="str">
        <f t="shared" ca="1" si="4"/>
        <v>T</v>
      </c>
      <c r="AO6" s="13" t="str">
        <f t="shared" ca="1" si="4"/>
        <v>F</v>
      </c>
      <c r="AP6" s="13" t="str">
        <f t="shared" ca="1" si="4"/>
        <v>S</v>
      </c>
      <c r="AQ6" s="13" t="str">
        <f t="shared" ca="1" si="4"/>
        <v>S</v>
      </c>
      <c r="AR6" s="13" t="str">
        <f t="shared" ca="1" si="4"/>
        <v>M</v>
      </c>
      <c r="AS6" s="13" t="str">
        <f t="shared" ref="AS6:BL6" ca="1" si="5">LEFT(TEXT(AS5,"ddd"),1)</f>
        <v>T</v>
      </c>
      <c r="AT6" s="13" t="str">
        <f t="shared" ca="1" si="5"/>
        <v>W</v>
      </c>
      <c r="AU6" s="13" t="str">
        <f t="shared" ca="1" si="5"/>
        <v>T</v>
      </c>
      <c r="AV6" s="13" t="str">
        <f t="shared" ca="1" si="5"/>
        <v>F</v>
      </c>
      <c r="AW6" s="13" t="str">
        <f t="shared" ca="1" si="5"/>
        <v>S</v>
      </c>
      <c r="AX6" s="13" t="str">
        <f t="shared" ca="1" si="5"/>
        <v>S</v>
      </c>
      <c r="AY6" s="13" t="str">
        <f t="shared" ca="1" si="5"/>
        <v>M</v>
      </c>
      <c r="AZ6" s="13" t="str">
        <f t="shared" ca="1" si="5"/>
        <v>T</v>
      </c>
      <c r="BA6" s="13" t="str">
        <f t="shared" ca="1" si="5"/>
        <v>W</v>
      </c>
      <c r="BB6" s="13" t="str">
        <f t="shared" ca="1" si="5"/>
        <v>T</v>
      </c>
      <c r="BC6" s="13" t="str">
        <f t="shared" ca="1" si="5"/>
        <v>F</v>
      </c>
      <c r="BD6" s="13" t="str">
        <f t="shared" ca="1" si="5"/>
        <v>S</v>
      </c>
      <c r="BE6" s="13" t="str">
        <f t="shared" ca="1" si="5"/>
        <v>S</v>
      </c>
      <c r="BF6" s="13" t="str">
        <f t="shared" ca="1" si="5"/>
        <v>M</v>
      </c>
      <c r="BG6" s="13" t="str">
        <f t="shared" ca="1" si="5"/>
        <v>T</v>
      </c>
      <c r="BH6" s="13" t="str">
        <f t="shared" ca="1" si="5"/>
        <v>W</v>
      </c>
      <c r="BI6" s="13" t="str">
        <f t="shared" ca="1" si="5"/>
        <v>T</v>
      </c>
      <c r="BJ6" s="13" t="str">
        <f t="shared" ca="1" si="5"/>
        <v>F</v>
      </c>
      <c r="BK6" s="13" t="str">
        <f t="shared" ca="1" si="5"/>
        <v>S</v>
      </c>
      <c r="BL6" s="13" t="str">
        <f t="shared" ca="1" si="5"/>
        <v>S</v>
      </c>
    </row>
    <row r="7" spans="1:64" ht="30" hidden="1" customHeight="1" thickBot="1" x14ac:dyDescent="0.3">
      <c r="A7" s="58" t="s">
        <v>33</v>
      </c>
      <c r="C7" s="62"/>
      <c r="E7"/>
      <c r="H7" t="str">
        <f>IF(OR(ISBLANK(task_start),ISBLANK(task_end)),"",task_end-task_start+1)</f>
        <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3" customFormat="1" ht="30" customHeight="1" thickBot="1" x14ac:dyDescent="0.3">
      <c r="A8" s="59" t="s">
        <v>39</v>
      </c>
      <c r="B8" s="18" t="s">
        <v>43</v>
      </c>
      <c r="C8" s="71"/>
      <c r="D8" s="19"/>
      <c r="E8" s="20"/>
      <c r="F8" s="21"/>
      <c r="G8" s="17"/>
      <c r="H8" s="17" t="str">
        <f t="shared" ref="H8:H41" si="6">IF(OR(ISBLANK(task_start),ISBLANK(task_end)),"",task_end-task_start+1)</f>
        <v/>
      </c>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s="3" customFormat="1" ht="30" customHeight="1" thickBot="1" x14ac:dyDescent="0.3">
      <c r="A9" s="59" t="s">
        <v>40</v>
      </c>
      <c r="B9" s="80" t="s">
        <v>44</v>
      </c>
      <c r="C9" s="72" t="s">
        <v>45</v>
      </c>
      <c r="D9" s="22">
        <v>0.8</v>
      </c>
      <c r="E9" s="66">
        <f ca="1">Project_Start</f>
        <v>45260</v>
      </c>
      <c r="F9" s="66">
        <f ca="1">E9+1</f>
        <v>45261</v>
      </c>
      <c r="G9" s="17"/>
      <c r="H9" s="17">
        <f t="shared" ca="1" si="6"/>
        <v>2</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3" customFormat="1" ht="30" customHeight="1" thickBot="1" x14ac:dyDescent="0.3">
      <c r="A10" s="59" t="s">
        <v>41</v>
      </c>
      <c r="B10" s="80" t="s">
        <v>46</v>
      </c>
      <c r="C10" s="72" t="s">
        <v>45</v>
      </c>
      <c r="D10" s="22">
        <v>0.45</v>
      </c>
      <c r="E10" s="66">
        <f ca="1">F9</f>
        <v>45261</v>
      </c>
      <c r="F10" s="66">
        <f ca="1">E10+1</f>
        <v>45262</v>
      </c>
      <c r="G10" s="17"/>
      <c r="H10" s="17">
        <f t="shared" ca="1" si="6"/>
        <v>2</v>
      </c>
      <c r="I10" s="44"/>
      <c r="J10" s="44"/>
      <c r="K10" s="44"/>
      <c r="L10" s="44"/>
      <c r="M10" s="44"/>
      <c r="N10" s="44"/>
      <c r="O10" s="44"/>
      <c r="P10" s="44"/>
      <c r="Q10" s="44"/>
      <c r="R10" s="44"/>
      <c r="S10" s="44"/>
      <c r="T10" s="44"/>
      <c r="U10" s="45"/>
      <c r="V10" s="45"/>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s="3" customFormat="1" ht="30" customHeight="1" thickBot="1" x14ac:dyDescent="0.3">
      <c r="A11" s="58"/>
      <c r="B11" s="80" t="s">
        <v>47</v>
      </c>
      <c r="C11" s="72" t="s">
        <v>45</v>
      </c>
      <c r="D11" s="22">
        <v>0.25</v>
      </c>
      <c r="E11" s="66">
        <f ca="1">F10</f>
        <v>45262</v>
      </c>
      <c r="F11" s="66">
        <f ca="1">E11+2</f>
        <v>45264</v>
      </c>
      <c r="G11" s="17"/>
      <c r="H11" s="17">
        <f t="shared" ca="1" si="6"/>
        <v>3</v>
      </c>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3" customFormat="1" ht="30" customHeight="1" thickBot="1" x14ac:dyDescent="0.3">
      <c r="A12" s="58"/>
      <c r="B12" s="80" t="s">
        <v>0</v>
      </c>
      <c r="C12" s="72"/>
      <c r="D12" s="22"/>
      <c r="E12" s="66"/>
      <c r="F12" s="66"/>
      <c r="G12" s="17"/>
      <c r="H12" s="17" t="str">
        <f t="shared" si="6"/>
        <v/>
      </c>
      <c r="I12" s="44"/>
      <c r="J12" s="44"/>
      <c r="K12" s="44"/>
      <c r="L12" s="44"/>
      <c r="M12" s="44"/>
      <c r="N12" s="44"/>
      <c r="O12" s="44"/>
      <c r="P12" s="44"/>
      <c r="Q12" s="44"/>
      <c r="R12" s="44"/>
      <c r="S12" s="44"/>
      <c r="T12" s="44"/>
      <c r="U12" s="44"/>
      <c r="V12" s="44"/>
      <c r="W12" s="44"/>
      <c r="X12" s="44"/>
      <c r="Y12" s="45"/>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s="3" customFormat="1" ht="30" customHeight="1" thickBot="1" x14ac:dyDescent="0.3">
      <c r="A13" s="58"/>
      <c r="B13" s="80" t="s">
        <v>1</v>
      </c>
      <c r="C13" s="72"/>
      <c r="D13" s="22"/>
      <c r="E13" s="66"/>
      <c r="F13" s="66"/>
      <c r="G13" s="17"/>
      <c r="H13" s="17" t="str">
        <f t="shared" si="6"/>
        <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3" customFormat="1" ht="30" customHeight="1" thickBot="1" x14ac:dyDescent="0.3">
      <c r="A14" s="59" t="s">
        <v>42</v>
      </c>
      <c r="B14" s="23" t="s">
        <v>48</v>
      </c>
      <c r="C14" s="73"/>
      <c r="D14" s="24"/>
      <c r="E14" s="25"/>
      <c r="F14" s="26"/>
      <c r="G14" s="17"/>
      <c r="H14" s="17" t="str">
        <f t="shared" si="6"/>
        <v/>
      </c>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s="3" customFormat="1" ht="30" customHeight="1" thickBot="1" x14ac:dyDescent="0.3">
      <c r="A15" s="59"/>
      <c r="B15" s="81" t="s">
        <v>49</v>
      </c>
      <c r="C15" s="74" t="s">
        <v>50</v>
      </c>
      <c r="D15" s="27">
        <v>0.4</v>
      </c>
      <c r="E15" s="67">
        <f ca="1">F11</f>
        <v>45264</v>
      </c>
      <c r="F15" s="67">
        <f ca="1">E15+3</f>
        <v>45267</v>
      </c>
      <c r="G15" s="17"/>
      <c r="H15" s="17">
        <f t="shared" ca="1" si="6"/>
        <v>4</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s="3" customFormat="1" ht="30" customHeight="1" thickBot="1" x14ac:dyDescent="0.3">
      <c r="A16" s="58"/>
      <c r="B16" s="81" t="s">
        <v>51</v>
      </c>
      <c r="C16" s="74" t="s">
        <v>50</v>
      </c>
      <c r="D16" s="27">
        <v>0.25</v>
      </c>
      <c r="E16" s="67">
        <f ca="1">F15</f>
        <v>45267</v>
      </c>
      <c r="F16" s="67">
        <f ca="1">E16+1</f>
        <v>45268</v>
      </c>
      <c r="G16" s="17"/>
      <c r="H16" s="17">
        <f t="shared" ca="1" si="6"/>
        <v>2</v>
      </c>
      <c r="I16" s="44"/>
      <c r="J16" s="44"/>
      <c r="K16" s="44"/>
      <c r="L16" s="44"/>
      <c r="M16" s="44"/>
      <c r="N16" s="44"/>
      <c r="O16" s="44"/>
      <c r="P16" s="44"/>
      <c r="Q16" s="44"/>
      <c r="R16" s="44"/>
      <c r="S16" s="44"/>
      <c r="T16" s="44"/>
      <c r="U16" s="45"/>
      <c r="V16" s="45"/>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s="3" customFormat="1" ht="30" customHeight="1" thickBot="1" x14ac:dyDescent="0.3">
      <c r="A17" s="58"/>
      <c r="B17" s="81" t="s">
        <v>52</v>
      </c>
      <c r="C17" s="74" t="s">
        <v>53</v>
      </c>
      <c r="D17" s="27">
        <v>0.1</v>
      </c>
      <c r="E17" s="67">
        <f ca="1">F16</f>
        <v>45268</v>
      </c>
      <c r="F17" s="67">
        <f ca="1">E17+2</f>
        <v>45270</v>
      </c>
      <c r="G17" s="17"/>
      <c r="H17" s="17">
        <f t="shared" ca="1" si="6"/>
        <v>3</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s="3" customFormat="1" ht="30" customHeight="1" thickBot="1" x14ac:dyDescent="0.3">
      <c r="A18" s="58"/>
      <c r="B18" s="81" t="s">
        <v>54</v>
      </c>
      <c r="C18" s="74" t="s">
        <v>55</v>
      </c>
      <c r="D18" s="27">
        <v>0.05</v>
      </c>
      <c r="E18" s="67">
        <f ca="1">F17</f>
        <v>45270</v>
      </c>
      <c r="F18" s="67">
        <f ca="1">E18+2</f>
        <v>45272</v>
      </c>
      <c r="G18" s="17"/>
      <c r="H18" s="17">
        <f t="shared" ca="1" si="6"/>
        <v>3</v>
      </c>
      <c r="I18" s="44"/>
      <c r="J18" s="44"/>
      <c r="K18" s="44"/>
      <c r="L18" s="44"/>
      <c r="M18" s="44"/>
      <c r="N18" s="44"/>
      <c r="O18" s="44"/>
      <c r="P18" s="44"/>
      <c r="Q18" s="44"/>
      <c r="R18" s="44"/>
      <c r="S18" s="44"/>
      <c r="T18" s="44"/>
      <c r="U18" s="44"/>
      <c r="V18" s="44"/>
      <c r="W18" s="44"/>
      <c r="X18" s="44"/>
      <c r="Y18" s="45"/>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s="3" customFormat="1" ht="30" customHeight="1" thickBot="1" x14ac:dyDescent="0.3">
      <c r="A19" s="58"/>
      <c r="B19" s="81" t="s">
        <v>56</v>
      </c>
      <c r="C19" s="74" t="s">
        <v>57</v>
      </c>
      <c r="D19" s="27">
        <v>0.03</v>
      </c>
      <c r="E19" s="67">
        <f ca="1">F18</f>
        <v>45272</v>
      </c>
      <c r="F19" s="67">
        <f ca="1">E19+1</f>
        <v>45273</v>
      </c>
      <c r="G19" s="17"/>
      <c r="H19" s="17"/>
      <c r="I19" s="44"/>
      <c r="J19" s="44"/>
      <c r="K19" s="44"/>
      <c r="L19" s="44"/>
      <c r="M19" s="44"/>
      <c r="N19" s="44"/>
      <c r="O19" s="44"/>
      <c r="P19" s="44"/>
      <c r="Q19" s="44"/>
      <c r="R19" s="44"/>
      <c r="S19" s="44"/>
      <c r="T19" s="44"/>
      <c r="U19" s="44"/>
      <c r="V19" s="44"/>
      <c r="W19" s="44"/>
      <c r="X19" s="44"/>
      <c r="Y19" s="45"/>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s="3" customFormat="1" ht="30" customHeight="1" thickBot="1" x14ac:dyDescent="0.3">
      <c r="A20" s="58"/>
      <c r="B20" s="81" t="s">
        <v>58</v>
      </c>
      <c r="C20" s="74" t="s">
        <v>50</v>
      </c>
      <c r="D20" s="27">
        <v>0.02</v>
      </c>
      <c r="E20" s="67">
        <f ca="1">F19</f>
        <v>45273</v>
      </c>
      <c r="F20" s="67">
        <f ca="1">E20+1</f>
        <v>45274</v>
      </c>
      <c r="G20" s="17"/>
      <c r="H20" s="17"/>
      <c r="I20" s="44"/>
      <c r="J20" s="44"/>
      <c r="K20" s="44"/>
      <c r="L20" s="44"/>
      <c r="M20" s="44"/>
      <c r="N20" s="44"/>
      <c r="O20" s="44"/>
      <c r="P20" s="44"/>
      <c r="Q20" s="44"/>
      <c r="R20" s="44"/>
      <c r="S20" s="44"/>
      <c r="T20" s="44"/>
      <c r="U20" s="44"/>
      <c r="V20" s="44"/>
      <c r="W20" s="44"/>
      <c r="X20" s="44"/>
      <c r="Y20" s="45"/>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s="3" customFormat="1" ht="30" customHeight="1" thickBot="1" x14ac:dyDescent="0.3">
      <c r="A21" s="58"/>
      <c r="B21" s="81" t="s">
        <v>59</v>
      </c>
      <c r="C21" s="74" t="s">
        <v>60</v>
      </c>
      <c r="D21" s="27">
        <v>0.01</v>
      </c>
      <c r="E21" s="67">
        <f ca="1">F20</f>
        <v>45274</v>
      </c>
      <c r="F21" s="67">
        <f ca="1">E21+2</f>
        <v>45276</v>
      </c>
      <c r="G21" s="17"/>
      <c r="H21" s="17"/>
      <c r="I21" s="44"/>
      <c r="J21" s="44"/>
      <c r="K21" s="44"/>
      <c r="L21" s="44"/>
      <c r="M21" s="44"/>
      <c r="N21" s="44"/>
      <c r="O21" s="44"/>
      <c r="P21" s="44"/>
      <c r="Q21" s="44"/>
      <c r="R21" s="44"/>
      <c r="S21" s="44"/>
      <c r="T21" s="44"/>
      <c r="U21" s="44"/>
      <c r="V21" s="44"/>
      <c r="W21" s="44"/>
      <c r="X21" s="44"/>
      <c r="Y21" s="45"/>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s="3" customFormat="1" ht="30" customHeight="1" thickBot="1" x14ac:dyDescent="0.3">
      <c r="A22" s="58" t="s">
        <v>30</v>
      </c>
      <c r="B22" s="28" t="s">
        <v>61</v>
      </c>
      <c r="C22" s="75"/>
      <c r="D22" s="29"/>
      <c r="E22" s="30"/>
      <c r="F22" s="31"/>
      <c r="G22" s="17"/>
      <c r="H22" s="17" t="str">
        <f t="shared" si="6"/>
        <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s="3" customFormat="1" ht="30" customHeight="1" thickBot="1" x14ac:dyDescent="0.3">
      <c r="A23" s="58"/>
      <c r="B23" s="82" t="s">
        <v>62</v>
      </c>
      <c r="C23" s="76" t="s">
        <v>63</v>
      </c>
      <c r="D23" s="32">
        <v>0.01</v>
      </c>
      <c r="E23" s="68">
        <f ca="1">F21</f>
        <v>45276</v>
      </c>
      <c r="F23" s="68">
        <f ca="1">E23+3</f>
        <v>45279</v>
      </c>
      <c r="G23" s="17"/>
      <c r="H23" s="17">
        <f t="shared" ca="1" si="6"/>
        <v>4</v>
      </c>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3" customFormat="1" ht="30" customHeight="1" thickBot="1" x14ac:dyDescent="0.3">
      <c r="A24" s="58"/>
      <c r="B24" s="82" t="s">
        <v>64</v>
      </c>
      <c r="C24" s="76" t="s">
        <v>63</v>
      </c>
      <c r="D24" s="32">
        <v>0</v>
      </c>
      <c r="E24" s="68">
        <f ca="1">F23</f>
        <v>45279</v>
      </c>
      <c r="F24" s="68">
        <f ca="1">E24+2</f>
        <v>45281</v>
      </c>
      <c r="G24" s="17"/>
      <c r="H24" s="17">
        <f t="shared" ca="1" si="6"/>
        <v>3</v>
      </c>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3" customFormat="1" ht="30" customHeight="1" thickBot="1" x14ac:dyDescent="0.3">
      <c r="A25" s="58"/>
      <c r="B25" s="82" t="s">
        <v>65</v>
      </c>
      <c r="C25" s="76" t="s">
        <v>66</v>
      </c>
      <c r="D25" s="32">
        <v>0</v>
      </c>
      <c r="E25" s="68">
        <f ca="1">F24</f>
        <v>45281</v>
      </c>
      <c r="F25" s="68">
        <f ca="1">E25+6</f>
        <v>45287</v>
      </c>
      <c r="G25" s="17"/>
      <c r="H25" s="17">
        <f t="shared" ca="1" si="6"/>
        <v>7</v>
      </c>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3" customFormat="1" ht="30" customHeight="1" thickBot="1" x14ac:dyDescent="0.3">
      <c r="A26" s="58"/>
      <c r="B26" s="82" t="s">
        <v>67</v>
      </c>
      <c r="C26" s="76" t="s">
        <v>66</v>
      </c>
      <c r="D26" s="32">
        <v>0</v>
      </c>
      <c r="E26" s="68">
        <f ca="1">F25</f>
        <v>45287</v>
      </c>
      <c r="F26" s="68">
        <f ca="1">E26+6</f>
        <v>45293</v>
      </c>
      <c r="G26" s="17"/>
      <c r="H26" s="17">
        <f t="shared" ca="1" si="6"/>
        <v>7</v>
      </c>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3" customFormat="1" ht="30" customHeight="1" thickBot="1" x14ac:dyDescent="0.3">
      <c r="A27" s="58"/>
      <c r="B27" s="82" t="s">
        <v>68</v>
      </c>
      <c r="C27" s="76" t="s">
        <v>69</v>
      </c>
      <c r="D27" s="32">
        <v>0</v>
      </c>
      <c r="E27" s="68">
        <f ca="1">F26</f>
        <v>45293</v>
      </c>
      <c r="F27" s="68">
        <f ca="1">E27+11</f>
        <v>45304</v>
      </c>
      <c r="G27" s="17"/>
      <c r="H27" s="17">
        <f t="shared" ca="1" si="6"/>
        <v>12</v>
      </c>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3" customFormat="1" ht="30" customHeight="1" thickBot="1" x14ac:dyDescent="0.3">
      <c r="A28" s="58"/>
      <c r="B28" s="82" t="s">
        <v>70</v>
      </c>
      <c r="C28" s="76" t="s">
        <v>69</v>
      </c>
      <c r="D28" s="32">
        <v>0</v>
      </c>
      <c r="E28" s="68">
        <f ca="1">F27</f>
        <v>45304</v>
      </c>
      <c r="F28" s="68">
        <f ca="1">E28+6</f>
        <v>45310</v>
      </c>
      <c r="G28" s="17"/>
      <c r="H28" s="17"/>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3" customFormat="1" ht="30" customHeight="1" thickBot="1" x14ac:dyDescent="0.3">
      <c r="A29" s="58" t="s">
        <v>30</v>
      </c>
      <c r="B29" s="33" t="s">
        <v>71</v>
      </c>
      <c r="C29" s="77"/>
      <c r="D29" s="34"/>
      <c r="E29" s="35"/>
      <c r="F29" s="36"/>
      <c r="G29" s="17"/>
      <c r="H29" s="17" t="str">
        <f t="shared" si="6"/>
        <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3" customFormat="1" ht="30" customHeight="1" thickBot="1" x14ac:dyDescent="0.3">
      <c r="A30" s="58"/>
      <c r="B30" s="83" t="s">
        <v>72</v>
      </c>
      <c r="C30" s="78" t="s">
        <v>73</v>
      </c>
      <c r="D30" s="37">
        <v>0</v>
      </c>
      <c r="E30" s="69">
        <f ca="1">F28</f>
        <v>45310</v>
      </c>
      <c r="F30" s="69">
        <f ca="1">E30+1</f>
        <v>45311</v>
      </c>
      <c r="G30" s="17"/>
      <c r="H30" s="17">
        <f t="shared" ca="1" si="6"/>
        <v>2</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3" customFormat="1" ht="30" customHeight="1" thickBot="1" x14ac:dyDescent="0.3">
      <c r="A31" s="58"/>
      <c r="B31" s="83" t="s">
        <v>74</v>
      </c>
      <c r="C31" s="78" t="s">
        <v>75</v>
      </c>
      <c r="D31" s="37">
        <v>0</v>
      </c>
      <c r="E31" s="69">
        <f ca="1">F30</f>
        <v>45311</v>
      </c>
      <c r="F31" s="69">
        <f ca="1">E31+1</f>
        <v>45312</v>
      </c>
      <c r="G31" s="17"/>
      <c r="H31" s="17">
        <f t="shared" ca="1" si="6"/>
        <v>2</v>
      </c>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3" customFormat="1" ht="30" customHeight="1" thickBot="1" x14ac:dyDescent="0.3">
      <c r="A32" s="58"/>
      <c r="B32" s="83" t="s">
        <v>76</v>
      </c>
      <c r="C32" s="78" t="s">
        <v>50</v>
      </c>
      <c r="D32" s="37">
        <v>0</v>
      </c>
      <c r="E32" s="69">
        <f ca="1">F31</f>
        <v>45312</v>
      </c>
      <c r="F32" s="69">
        <f ca="1">E32+1</f>
        <v>45313</v>
      </c>
      <c r="G32" s="17"/>
      <c r="H32" s="17">
        <f t="shared" ca="1" si="6"/>
        <v>2</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3" customFormat="1" ht="30" customHeight="1" thickBot="1" x14ac:dyDescent="0.3">
      <c r="A33" s="58"/>
      <c r="B33" s="83" t="s">
        <v>77</v>
      </c>
      <c r="C33" s="78" t="s">
        <v>53</v>
      </c>
      <c r="D33" s="37">
        <v>0</v>
      </c>
      <c r="E33" s="69">
        <f ca="1">F32</f>
        <v>45313</v>
      </c>
      <c r="F33" s="69">
        <f ca="1">E33+1</f>
        <v>45314</v>
      </c>
      <c r="G33" s="17"/>
      <c r="H33" s="17">
        <f t="shared" ca="1" si="6"/>
        <v>2</v>
      </c>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s="3" customFormat="1" ht="30" customHeight="1" thickBot="1" x14ac:dyDescent="0.3">
      <c r="A34" s="58"/>
      <c r="B34" s="83" t="s">
        <v>78</v>
      </c>
      <c r="C34" s="78" t="s">
        <v>79</v>
      </c>
      <c r="D34" s="37">
        <v>0</v>
      </c>
      <c r="E34" s="69">
        <f ca="1">F33</f>
        <v>45314</v>
      </c>
      <c r="F34" s="69">
        <f ca="1">E34+2</f>
        <v>45316</v>
      </c>
      <c r="G34" s="17"/>
      <c r="H34" s="17"/>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s="3" customFormat="1" ht="30" customHeight="1" thickBot="1" x14ac:dyDescent="0.3">
      <c r="A35" s="58"/>
      <c r="B35" s="83" t="s">
        <v>80</v>
      </c>
      <c r="C35" s="78" t="s">
        <v>81</v>
      </c>
      <c r="D35" s="37">
        <v>0</v>
      </c>
      <c r="E35" s="69">
        <f ca="1">F34</f>
        <v>45316</v>
      </c>
      <c r="F35" s="69">
        <f ca="1">E35+2</f>
        <v>45318</v>
      </c>
      <c r="G35" s="17"/>
      <c r="H35" s="17"/>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s="3" customFormat="1" ht="30" customHeight="1" thickBot="1" x14ac:dyDescent="0.3">
      <c r="A36" s="58"/>
      <c r="B36" s="83" t="s">
        <v>82</v>
      </c>
      <c r="C36" s="78" t="s">
        <v>50</v>
      </c>
      <c r="D36" s="37">
        <v>0</v>
      </c>
      <c r="E36" s="69">
        <f ca="1">F35</f>
        <v>45318</v>
      </c>
      <c r="F36" s="69">
        <f ca="1">E36+5</f>
        <v>45323</v>
      </c>
      <c r="G36" s="17"/>
      <c r="H36" s="17"/>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s="3" customFormat="1" ht="30" customHeight="1" thickBot="1" x14ac:dyDescent="0.3">
      <c r="A37" s="58"/>
      <c r="B37" s="83" t="s">
        <v>83</v>
      </c>
      <c r="C37" s="78" t="s">
        <v>75</v>
      </c>
      <c r="D37" s="37">
        <v>0</v>
      </c>
      <c r="E37" s="69">
        <f ca="1">F36</f>
        <v>45323</v>
      </c>
      <c r="F37" s="69">
        <f ca="1">E37+5</f>
        <v>45328</v>
      </c>
      <c r="G37" s="17"/>
      <c r="H37" s="17"/>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s="3" customFormat="1" ht="30" customHeight="1" thickBot="1" x14ac:dyDescent="0.3">
      <c r="A38" s="58"/>
      <c r="B38" s="83" t="s">
        <v>84</v>
      </c>
      <c r="C38" s="78" t="s">
        <v>45</v>
      </c>
      <c r="D38" s="37">
        <v>0</v>
      </c>
      <c r="E38" s="69">
        <f ca="1">F37</f>
        <v>45328</v>
      </c>
      <c r="F38" s="69">
        <f ca="1">E38+3</f>
        <v>45331</v>
      </c>
      <c r="G38" s="17"/>
      <c r="H38" s="17"/>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64" s="3" customFormat="1" ht="30" customHeight="1" thickBot="1" x14ac:dyDescent="0.3">
      <c r="A39" s="58"/>
      <c r="B39" s="83" t="s">
        <v>85</v>
      </c>
      <c r="C39" s="78" t="s">
        <v>86</v>
      </c>
      <c r="D39" s="37">
        <v>0</v>
      </c>
      <c r="E39" s="69">
        <f ca="1">F38</f>
        <v>45331</v>
      </c>
      <c r="F39" s="69">
        <f ca="1">E39+3</f>
        <v>45334</v>
      </c>
      <c r="G39" s="17"/>
      <c r="H39" s="17">
        <f t="shared" ca="1" si="6"/>
        <v>4</v>
      </c>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row>
    <row r="40" spans="1:64" s="3" customFormat="1" ht="30" customHeight="1" thickBot="1" x14ac:dyDescent="0.3">
      <c r="A40" s="58" t="s">
        <v>32</v>
      </c>
      <c r="B40" s="84"/>
      <c r="C40" s="79"/>
      <c r="D40" s="16"/>
      <c r="E40" s="70"/>
      <c r="F40" s="70"/>
      <c r="G40" s="17"/>
      <c r="H40" s="17" t="str">
        <f t="shared" si="6"/>
        <v/>
      </c>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64" s="3" customFormat="1" ht="30" customHeight="1" thickBot="1" x14ac:dyDescent="0.3">
      <c r="A41" s="59" t="s">
        <v>31</v>
      </c>
      <c r="B41" s="38" t="s">
        <v>2</v>
      </c>
      <c r="C41" s="39"/>
      <c r="D41" s="40"/>
      <c r="E41" s="41"/>
      <c r="F41" s="42"/>
      <c r="G41" s="43"/>
      <c r="H41" s="43" t="str">
        <f t="shared" si="6"/>
        <v/>
      </c>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row>
    <row r="42" spans="1:64" ht="30" customHeight="1" x14ac:dyDescent="0.25">
      <c r="G42" s="6"/>
    </row>
    <row r="43" spans="1:64" ht="30" customHeight="1" x14ac:dyDescent="0.25">
      <c r="C43" s="14"/>
      <c r="F43" s="60"/>
    </row>
    <row r="44" spans="1:64" ht="30" customHeight="1" x14ac:dyDescent="0.25">
      <c r="C44" s="15"/>
    </row>
  </sheetData>
  <mergeCells count="12">
    <mergeCell ref="C3:D3"/>
    <mergeCell ref="C4:D4"/>
    <mergeCell ref="B5:G5"/>
    <mergeCell ref="AK4:AQ4"/>
    <mergeCell ref="AR4:AX4"/>
    <mergeCell ref="AY4:BE4"/>
    <mergeCell ref="BF4:BL4"/>
    <mergeCell ref="E3:F3"/>
    <mergeCell ref="I4:O4"/>
    <mergeCell ref="P4:V4"/>
    <mergeCell ref="W4:AC4"/>
    <mergeCell ref="AD4:AJ4"/>
  </mergeCells>
  <conditionalFormatting sqref="D7:D41">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41">
    <cfRule type="expression" dxfId="2" priority="33">
      <formula>AND(TODAY()&gt;=I$5,TODAY()&lt;J$5)</formula>
    </cfRule>
  </conditionalFormatting>
  <conditionalFormatting sqref="I7:BL41">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scale="57" fitToHeight="0" orientation="landscape" r:id="rId3"/>
  <headerFooter differentFirst="1" scaleWithDoc="0">
    <oddFooter>Page &amp;P of &amp;N</oddFooter>
  </headerFooter>
  <ignoredErrors>
    <ignoredError sqref="F18"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topLeftCell="A13" zoomScaleNormal="100" workbookViewId="0"/>
  </sheetViews>
  <sheetFormatPr defaultRowHeight="12.75" x14ac:dyDescent="0.2"/>
  <cols>
    <col min="1" max="1" width="87.140625" style="48" customWidth="1"/>
    <col min="2" max="16384" width="9.140625" style="2"/>
  </cols>
  <sheetData>
    <row r="1" spans="1:2" ht="46.5" customHeight="1" x14ac:dyDescent="0.2"/>
    <row r="2" spans="1:2" s="50" customFormat="1" ht="15.75" x14ac:dyDescent="0.25">
      <c r="A2" s="49" t="s">
        <v>15</v>
      </c>
      <c r="B2" s="49"/>
    </row>
    <row r="3" spans="1:2" s="54" customFormat="1" ht="27" customHeight="1" x14ac:dyDescent="0.25">
      <c r="A3" s="55" t="s">
        <v>20</v>
      </c>
      <c r="B3" s="55"/>
    </row>
    <row r="4" spans="1:2" s="51" customFormat="1" ht="26.25" x14ac:dyDescent="0.4">
      <c r="A4" s="52" t="s">
        <v>14</v>
      </c>
    </row>
    <row r="5" spans="1:2" ht="74.099999999999994" customHeight="1" x14ac:dyDescent="0.2">
      <c r="A5" s="53" t="s">
        <v>23</v>
      </c>
    </row>
    <row r="6" spans="1:2" ht="26.25" customHeight="1" x14ac:dyDescent="0.2">
      <c r="A6" s="52" t="s">
        <v>28</v>
      </c>
    </row>
    <row r="7" spans="1:2" s="48" customFormat="1" ht="204.95" customHeight="1" x14ac:dyDescent="0.25">
      <c r="A7" s="57" t="s">
        <v>27</v>
      </c>
    </row>
    <row r="8" spans="1:2" s="51" customFormat="1" ht="26.25" x14ac:dyDescent="0.4">
      <c r="A8" s="52" t="s">
        <v>16</v>
      </c>
    </row>
    <row r="9" spans="1:2" ht="60" x14ac:dyDescent="0.2">
      <c r="A9" s="53" t="s">
        <v>24</v>
      </c>
    </row>
    <row r="10" spans="1:2" s="48" customFormat="1" ht="27.95" customHeight="1" x14ac:dyDescent="0.25">
      <c r="A10" s="56" t="s">
        <v>22</v>
      </c>
    </row>
    <row r="11" spans="1:2" s="51" customFormat="1" ht="26.25" x14ac:dyDescent="0.4">
      <c r="A11" s="52" t="s">
        <v>13</v>
      </c>
    </row>
    <row r="12" spans="1:2" ht="30" x14ac:dyDescent="0.2">
      <c r="A12" s="53" t="s">
        <v>21</v>
      </c>
    </row>
    <row r="13" spans="1:2" s="48" customFormat="1" ht="27.95" customHeight="1" x14ac:dyDescent="0.25">
      <c r="A13" s="56" t="s">
        <v>7</v>
      </c>
    </row>
    <row r="14" spans="1:2" s="51" customFormat="1" ht="26.25" x14ac:dyDescent="0.4">
      <c r="A14" s="52" t="s">
        <v>17</v>
      </c>
    </row>
    <row r="15" spans="1:2" ht="75" customHeight="1" x14ac:dyDescent="0.2">
      <c r="A15" s="53" t="s">
        <v>18</v>
      </c>
    </row>
    <row r="16" spans="1:2" ht="75" x14ac:dyDescent="0.2">
      <c r="A16" s="53" t="s">
        <v>19</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2023-11-30T06:52:16Z</dcterms:modified>
</cp:coreProperties>
</file>